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5thpillarftl-my.sharepoint.com/personal/abdul_jabbar_5thpillartakaful_com/Documents/Desktop/Abdul Jabbar/System Testing/Deletion of Quarter/"/>
    </mc:Choice>
  </mc:AlternateContent>
  <xr:revisionPtr revIDLastSave="279" documentId="8_{645B22D1-2941-4C4C-84E4-0BB5F64F96F8}" xr6:coauthVersionLast="47" xr6:coauthVersionMax="47" xr10:uidLastSave="{261DEB8D-A92F-463C-836C-C4547BD77B8B}"/>
  <bookViews>
    <workbookView xWindow="-108" yWindow="-108" windowWidth="23256" windowHeight="12576" xr2:uid="{49127DE6-416F-4AC5-A512-5A85CCD2727B}"/>
  </bookViews>
  <sheets>
    <sheet name="Ababeel Security" sheetId="3" r:id="rId1"/>
    <sheet name="290622 Supplementary Benefit R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2" l="1"/>
  <c r="D25" i="2"/>
  <c r="K46" i="3"/>
  <c r="K41" i="3"/>
  <c r="K36" i="3"/>
  <c r="K31" i="3"/>
  <c r="I48" i="3"/>
  <c r="D29" i="3"/>
  <c r="D30" i="3" s="1"/>
  <c r="M25" i="3"/>
  <c r="D33" i="3" l="1"/>
  <c r="D34" i="3" s="1"/>
  <c r="D31" i="3"/>
  <c r="D35" i="3" l="1"/>
  <c r="D36" i="3" s="1"/>
  <c r="D38" i="3"/>
  <c r="D39" i="3" s="1"/>
  <c r="I28" i="2"/>
  <c r="M16" i="2"/>
  <c r="D40" i="3" l="1"/>
  <c r="D41" i="3" s="1"/>
  <c r="D43" i="3"/>
  <c r="D44" i="3" s="1"/>
  <c r="D45" i="3" s="1"/>
  <c r="D46" i="3" s="1"/>
  <c r="D26" i="2"/>
  <c r="D21" i="2"/>
  <c r="D28" i="2" l="1"/>
  <c r="F30" i="2" s="1"/>
  <c r="D48" i="3"/>
  <c r="F50" i="3" s="1"/>
</calcChain>
</file>

<file path=xl/sharedStrings.xml><?xml version="1.0" encoding="utf-8"?>
<sst xmlns="http://schemas.openxmlformats.org/spreadsheetml/2006/main" count="193" uniqueCount="74">
  <si>
    <t>Testing12</t>
  </si>
  <si>
    <t>Male</t>
  </si>
  <si>
    <t>-</t>
  </si>
  <si>
    <t>Above FCL</t>
  </si>
  <si>
    <t>Testing11</t>
  </si>
  <si>
    <t>Testing2</t>
  </si>
  <si>
    <t>Female</t>
  </si>
  <si>
    <t>Testing10</t>
  </si>
  <si>
    <t>Testing7</t>
  </si>
  <si>
    <t>Testing3</t>
  </si>
  <si>
    <t>Testing4</t>
  </si>
  <si>
    <t>Testing9</t>
  </si>
  <si>
    <t>Testing5</t>
  </si>
  <si>
    <t>Testing1</t>
  </si>
  <si>
    <t>Testing6</t>
  </si>
  <si>
    <t>Testing8</t>
  </si>
  <si>
    <t>Testing13</t>
  </si>
  <si>
    <t>Testing14</t>
  </si>
  <si>
    <t>Over Age</t>
  </si>
  <si>
    <t>ID</t>
  </si>
  <si>
    <t>Insured Name</t>
  </si>
  <si>
    <t>CNIC</t>
  </si>
  <si>
    <t>DOB</t>
  </si>
  <si>
    <t>Age</t>
  </si>
  <si>
    <t>Gender</t>
  </si>
  <si>
    <t>Mobile No.</t>
  </si>
  <si>
    <t>Requested SA</t>
  </si>
  <si>
    <t>Approved SA</t>
  </si>
  <si>
    <t>Pending SA</t>
  </si>
  <si>
    <t>FCL</t>
  </si>
  <si>
    <t>Salary.</t>
  </si>
  <si>
    <t>Contribution.</t>
  </si>
  <si>
    <t>Reason</t>
  </si>
  <si>
    <t>Policy Start Date</t>
  </si>
  <si>
    <t>1st Installment End Date</t>
  </si>
  <si>
    <t>Total no of days</t>
  </si>
  <si>
    <t>Installment Amount</t>
  </si>
  <si>
    <t>Total Amount</t>
  </si>
  <si>
    <t>Difference</t>
  </si>
  <si>
    <t>Manual Working</t>
  </si>
  <si>
    <t>System Billing</t>
  </si>
  <si>
    <t>2nd Installment Start Date</t>
  </si>
  <si>
    <t>2nd Installment End Date</t>
  </si>
  <si>
    <t>Muhammad Rafique</t>
  </si>
  <si>
    <t>Norus Masih</t>
  </si>
  <si>
    <t>Honey Tariq</t>
  </si>
  <si>
    <t>Roshan Gill</t>
  </si>
  <si>
    <t>Muhammad Nasir</t>
  </si>
  <si>
    <t>Saad</t>
  </si>
  <si>
    <t>Yahya</t>
  </si>
  <si>
    <t>Najam</t>
  </si>
  <si>
    <t>Umer</t>
  </si>
  <si>
    <t>Ali</t>
  </si>
  <si>
    <t>Muhammad Shahzad Allah Khan</t>
  </si>
  <si>
    <t>Usman Mumtaz</t>
  </si>
  <si>
    <t>Javaria</t>
  </si>
  <si>
    <t>Behram Shahid</t>
  </si>
  <si>
    <t>Muhammad Asim Khan</t>
  </si>
  <si>
    <t>Tariq Masih</t>
  </si>
  <si>
    <t>Moosa</t>
  </si>
  <si>
    <t>Qaiser Iqbal</t>
  </si>
  <si>
    <t>Muhammad Faiz</t>
  </si>
  <si>
    <t>Muhammad Nazim</t>
  </si>
  <si>
    <t>Zahid Rafiq Masih</t>
  </si>
  <si>
    <t>Arif Andrew Gill</t>
  </si>
  <si>
    <t>Irfan</t>
  </si>
  <si>
    <t>3rd Installment Start Date</t>
  </si>
  <si>
    <t>3rd Installment End Date</t>
  </si>
  <si>
    <t>4th Installment Start Date</t>
  </si>
  <si>
    <t>4th Installment End Date</t>
  </si>
  <si>
    <t>1st Installment Amount</t>
  </si>
  <si>
    <t>2nd Installment Amount</t>
  </si>
  <si>
    <t>3rd Installment Amount</t>
  </si>
  <si>
    <t>4th Installment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</si>
</sst>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yy;@"/>
  </numFmts>
  <fonts count="6" x14ac:knownFonts="1">
    <font>
      <sz val="11"/>
      <color theme="1"/>
      <name val="Calibri"/>
      <family val="2"/>
      <scheme val="minor"/>
    </font>
    <font>
      <b/>
      <sz val="10"/>
      <color rgb="FF000000"/>
      <name val="Source Sans Pro"/>
      <family val="2"/>
    </font>
    <font>
      <sz val="10"/>
      <color theme="1"/>
      <name val="Source Sans Pro"/>
      <family val="2"/>
    </font>
    <font>
      <sz val="10"/>
      <color rgb="FF212529"/>
      <name val="Source Sans Pro"/>
      <family val="2"/>
    </font>
    <font>
      <b/>
      <sz val="10"/>
      <color theme="1"/>
      <name val="Source Sans Pro"/>
      <family val="2"/>
    </font>
    <font>
      <b/>
      <sz val="10"/>
      <color rgb="FF212529"/>
      <name val="Source Sans Pro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medium">
        <color rgb="FFDEE2E6"/>
      </right>
      <top style="medium">
        <color rgb="FFDEE2E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DEE2E6"/>
      </right>
      <top style="medium">
        <color rgb="FFDEE2E6"/>
      </top>
      <bottom/>
      <diagonal/>
    </border>
    <border>
      <left/>
      <right style="medium">
        <color indexed="64"/>
      </right>
      <top style="medium">
        <color rgb="FFDEE2E6"/>
      </top>
      <bottom/>
      <diagonal/>
    </border>
    <border>
      <left style="medium">
        <color indexed="64"/>
      </left>
      <right style="medium">
        <color rgb="FFDEE2E6"/>
      </right>
      <top style="medium">
        <color rgb="FFDEE2E6"/>
      </top>
      <bottom style="medium">
        <color indexed="64"/>
      </bottom>
      <diagonal/>
    </border>
    <border>
      <left/>
      <right style="medium">
        <color rgb="FFDEE2E6"/>
      </right>
      <top style="medium">
        <color rgb="FFDEE2E6"/>
      </top>
      <bottom style="medium">
        <color indexed="64"/>
      </bottom>
      <diagonal/>
    </border>
    <border>
      <left/>
      <right style="medium">
        <color indexed="64"/>
      </right>
      <top style="medium">
        <color rgb="FFDEE2E6"/>
      </top>
      <bottom style="medium">
        <color indexed="64"/>
      </bottom>
      <diagonal/>
    </border>
    <border>
      <left style="medium">
        <color indexed="64"/>
      </left>
      <right style="medium">
        <color rgb="FFDEE2E6"/>
      </right>
      <top/>
      <bottom/>
      <diagonal/>
    </border>
    <border>
      <left/>
      <right style="medium">
        <color rgb="FFDEE2E6"/>
      </right>
      <top/>
      <bottom/>
      <diagonal/>
    </border>
    <border>
      <left style="medium">
        <color indexed="64"/>
      </left>
      <right style="medium">
        <color rgb="FFDEE2E6"/>
      </right>
      <top style="medium">
        <color indexed="64"/>
      </top>
      <bottom style="medium">
        <color indexed="64"/>
      </bottom>
      <diagonal/>
    </border>
    <border>
      <left/>
      <right style="medium">
        <color rgb="FFDEE2E6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0" xfId="0" applyFont="1" applyBorder="1"/>
    <xf numFmtId="0" fontId="2" fillId="0" borderId="10" xfId="0" applyFont="1" applyBorder="1"/>
    <xf numFmtId="4" fontId="2" fillId="0" borderId="10" xfId="0" applyNumberFormat="1" applyFont="1" applyBorder="1"/>
    <xf numFmtId="4" fontId="2" fillId="0" borderId="13" xfId="0" applyNumberFormat="1" applyFont="1" applyBorder="1"/>
    <xf numFmtId="164" fontId="2" fillId="0" borderId="10" xfId="0" applyNumberFormat="1" applyFont="1" applyBorder="1"/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164" fontId="3" fillId="3" borderId="17" xfId="0" applyNumberFormat="1" applyFont="1" applyFill="1" applyBorder="1" applyAlignment="1">
      <alignment horizontal="center" vertical="center"/>
    </xf>
    <xf numFmtId="3" fontId="3" fillId="3" borderId="17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4" fontId="4" fillId="8" borderId="5" xfId="0" applyNumberFormat="1" applyFont="1" applyFill="1" applyBorder="1" applyAlignment="1">
      <alignment horizontal="center"/>
    </xf>
    <xf numFmtId="164" fontId="2" fillId="0" borderId="8" xfId="0" applyNumberFormat="1" applyFont="1" applyBorder="1"/>
    <xf numFmtId="4" fontId="2" fillId="0" borderId="5" xfId="0" applyNumberFormat="1" applyFont="1" applyBorder="1"/>
    <xf numFmtId="0" fontId="4" fillId="8" borderId="4" xfId="0" applyFont="1" applyFill="1" applyBorder="1" applyAlignment="1">
      <alignment horizontal="center"/>
    </xf>
    <xf numFmtId="4" fontId="4" fillId="0" borderId="5" xfId="0" applyNumberFormat="1" applyFont="1" applyBorder="1"/>
    <xf numFmtId="3" fontId="5" fillId="3" borderId="2" xfId="0" applyNumberFormat="1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1" fontId="3" fillId="2" borderId="20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17" xfId="0" applyNumberFormat="1" applyFont="1" applyFill="1" applyBorder="1" applyAlignment="1">
      <alignment horizontal="center" vertical="center"/>
    </xf>
    <xf numFmtId="0" fontId="2" fillId="0" borderId="9" xfId="0" applyFont="1" applyBorder="1" applyAlignment="1"/>
    <xf numFmtId="0" fontId="2" fillId="0" borderId="0" xfId="0" applyFont="1" applyBorder="1" applyAlignment="1"/>
    <xf numFmtId="0" fontId="2" fillId="0" borderId="11" xfId="0" applyFont="1" applyBorder="1"/>
    <xf numFmtId="0" fontId="2" fillId="0" borderId="12" xfId="0" applyFont="1" applyBorder="1"/>
    <xf numFmtId="4" fontId="2" fillId="5" borderId="13" xfId="0" applyNumberFormat="1" applyFont="1" applyFill="1" applyBorder="1"/>
    <xf numFmtId="0" fontId="2" fillId="5" borderId="0" xfId="0" applyFont="1" applyFill="1"/>
    <xf numFmtId="4" fontId="2" fillId="5" borderId="10" xfId="0" applyNumberFormat="1" applyFont="1" applyFill="1" applyBorder="1"/>
    <xf numFmtId="4" fontId="2" fillId="9" borderId="13" xfId="0" applyNumberFormat="1" applyFont="1" applyFill="1" applyBorder="1"/>
    <xf numFmtId="0" fontId="2" fillId="9" borderId="0" xfId="0" applyFont="1" applyFill="1"/>
    <xf numFmtId="4" fontId="2" fillId="9" borderId="10" xfId="0" applyNumberFormat="1" applyFont="1" applyFill="1" applyBorder="1"/>
    <xf numFmtId="4" fontId="2" fillId="10" borderId="13" xfId="0" applyNumberFormat="1" applyFont="1" applyFill="1" applyBorder="1"/>
    <xf numFmtId="0" fontId="2" fillId="10" borderId="0" xfId="0" applyFont="1" applyFill="1"/>
    <xf numFmtId="0" fontId="2" fillId="10" borderId="9" xfId="0" applyFont="1" applyFill="1" applyBorder="1" applyAlignment="1"/>
    <xf numFmtId="0" fontId="2" fillId="10" borderId="0" xfId="0" applyFont="1" applyFill="1" applyBorder="1" applyAlignment="1"/>
    <xf numFmtId="4" fontId="2" fillId="10" borderId="10" xfId="0" applyNumberFormat="1" applyFont="1" applyFill="1" applyBorder="1"/>
    <xf numFmtId="4" fontId="2" fillId="11" borderId="13" xfId="0" applyNumberFormat="1" applyFont="1" applyFill="1" applyBorder="1"/>
    <xf numFmtId="0" fontId="2" fillId="11" borderId="0" xfId="0" applyFont="1" applyFill="1"/>
    <xf numFmtId="4" fontId="2" fillId="11" borderId="10" xfId="0" applyNumberFormat="1" applyFont="1" applyFill="1" applyBorder="1"/>
    <xf numFmtId="0" fontId="4" fillId="0" borderId="3" xfId="0" applyFont="1" applyBorder="1"/>
    <xf numFmtId="0" fontId="4" fillId="0" borderId="4" xfId="0" applyFont="1" applyBorder="1"/>
    <xf numFmtId="0" fontId="4" fillId="0" borderId="3" xfId="0" applyFont="1" applyBorder="1" applyAlignment="1"/>
    <xf numFmtId="0" fontId="4" fillId="0" borderId="4" xfId="0" applyFont="1" applyBorder="1" applyAlignment="1"/>
    <xf numFmtId="0" fontId="4" fillId="8" borderId="3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Border="1"/>
    <xf numFmtId="0" fontId="2" fillId="10" borderId="11" xfId="0" applyFont="1" applyFill="1" applyBorder="1"/>
    <xf numFmtId="0" fontId="2" fillId="10" borderId="12" xfId="0" applyFont="1" applyFill="1" applyBorder="1"/>
    <xf numFmtId="0" fontId="2" fillId="9" borderId="11" xfId="0" applyFont="1" applyFill="1" applyBorder="1"/>
    <xf numFmtId="0" fontId="2" fillId="9" borderId="12" xfId="0" applyFont="1" applyFill="1" applyBorder="1"/>
    <xf numFmtId="0" fontId="2" fillId="9" borderId="9" xfId="0" applyFont="1" applyFill="1" applyBorder="1" applyAlignment="1"/>
    <xf numFmtId="0" fontId="2" fillId="9" borderId="0" xfId="0" applyFont="1" applyFill="1" applyBorder="1" applyAlignment="1"/>
    <xf numFmtId="0" fontId="2" fillId="11" borderId="11" xfId="0" applyFont="1" applyFill="1" applyBorder="1"/>
    <xf numFmtId="0" fontId="2" fillId="11" borderId="12" xfId="0" applyFont="1" applyFill="1" applyBorder="1"/>
    <xf numFmtId="0" fontId="2" fillId="11" borderId="9" xfId="0" applyFont="1" applyFill="1" applyBorder="1"/>
    <xf numFmtId="0" fontId="2" fillId="11" borderId="0" xfId="0" applyFont="1" applyFill="1" applyBorder="1"/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2" fillId="5" borderId="11" xfId="0" applyFont="1" applyFill="1" applyBorder="1"/>
    <xf numFmtId="0" fontId="2" fillId="5" borderId="12" xfId="0" applyFont="1" applyFill="1" applyBorder="1"/>
    <xf numFmtId="0" fontId="2" fillId="5" borderId="9" xfId="0" applyFont="1" applyFill="1" applyBorder="1" applyAlignment="1"/>
    <xf numFmtId="0" fontId="2" fillId="5" borderId="0" xfId="0" applyFont="1" applyFill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11" xfId="0" applyFont="1" applyBorder="1"/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094C0-170F-4989-9FA3-DF881EFDCCFD}">
  <dimension ref="A1:N50"/>
  <sheetViews>
    <sheetView showGridLines="0" tabSelected="1" zoomScaleNormal="100" workbookViewId="0">
      <selection activeCell="M45" sqref="M45"/>
    </sheetView>
  </sheetViews>
  <sheetFormatPr defaultRowHeight="13.2" x14ac:dyDescent="0.25"/>
  <cols>
    <col min="1" max="1" width="2.77734375" style="1" bestFit="1" customWidth="1"/>
    <col min="2" max="2" width="26.44140625" style="1" bestFit="1" customWidth="1"/>
    <col min="3" max="3" width="14.77734375" style="1" customWidth="1"/>
    <col min="4" max="4" width="11.109375" style="1" bestFit="1" customWidth="1"/>
    <col min="5" max="5" width="4.109375" style="1" bestFit="1" customWidth="1"/>
    <col min="6" max="7" width="9.77734375" style="1" bestFit="1" customWidth="1"/>
    <col min="8" max="8" width="12.5546875" style="1" bestFit="1" customWidth="1"/>
    <col min="9" max="9" width="11.6640625" style="1" bestFit="1" customWidth="1"/>
    <col min="10" max="10" width="10.44140625" style="1" bestFit="1" customWidth="1"/>
    <col min="11" max="11" width="8.21875" style="1" bestFit="1" customWidth="1"/>
    <col min="12" max="12" width="6.88671875" style="1" bestFit="1" customWidth="1"/>
    <col min="13" max="13" width="12.5546875" style="1" bestFit="1" customWidth="1"/>
    <col min="14" max="14" width="9" style="1" bestFit="1" customWidth="1"/>
    <col min="15" max="16384" width="8.88671875" style="1"/>
  </cols>
  <sheetData>
    <row r="1" spans="1:14" ht="13.8" thickBot="1" x14ac:dyDescent="0.3">
      <c r="A1" s="29" t="s">
        <v>19</v>
      </c>
      <c r="B1" s="30" t="s">
        <v>20</v>
      </c>
      <c r="C1" s="30" t="s">
        <v>21</v>
      </c>
      <c r="D1" s="30" t="s">
        <v>22</v>
      </c>
      <c r="E1" s="30" t="s">
        <v>23</v>
      </c>
      <c r="F1" s="30" t="s">
        <v>24</v>
      </c>
      <c r="G1" s="30" t="s">
        <v>25</v>
      </c>
      <c r="H1" s="30" t="s">
        <v>26</v>
      </c>
      <c r="I1" s="30" t="s">
        <v>27</v>
      </c>
      <c r="J1" s="30" t="s">
        <v>28</v>
      </c>
      <c r="K1" s="30" t="s">
        <v>29</v>
      </c>
      <c r="L1" s="30" t="s">
        <v>30</v>
      </c>
      <c r="M1" s="30" t="s">
        <v>31</v>
      </c>
      <c r="N1" s="31" t="s">
        <v>32</v>
      </c>
    </row>
    <row r="2" spans="1:14" ht="13.8" thickBot="1" x14ac:dyDescent="0.3">
      <c r="A2" s="24">
        <v>1</v>
      </c>
      <c r="B2" s="25" t="s">
        <v>43</v>
      </c>
      <c r="C2" s="39">
        <v>3520208815485</v>
      </c>
      <c r="D2" s="26">
        <v>36712</v>
      </c>
      <c r="E2" s="25">
        <v>22</v>
      </c>
      <c r="F2" s="25" t="s">
        <v>1</v>
      </c>
      <c r="G2" s="25" t="s">
        <v>2</v>
      </c>
      <c r="H2" s="27">
        <v>500000</v>
      </c>
      <c r="I2" s="27">
        <v>500000</v>
      </c>
      <c r="J2" s="27">
        <v>0</v>
      </c>
      <c r="K2" s="27">
        <v>1239129</v>
      </c>
      <c r="L2" s="27"/>
      <c r="M2" s="27">
        <v>1505</v>
      </c>
      <c r="N2" s="28"/>
    </row>
    <row r="3" spans="1:14" ht="13.8" thickBot="1" x14ac:dyDescent="0.3">
      <c r="A3" s="15">
        <v>2</v>
      </c>
      <c r="B3" s="3" t="s">
        <v>44</v>
      </c>
      <c r="C3" s="40">
        <v>3520227246437</v>
      </c>
      <c r="D3" s="4">
        <v>35688</v>
      </c>
      <c r="E3" s="3">
        <v>24</v>
      </c>
      <c r="F3" s="3" t="s">
        <v>1</v>
      </c>
      <c r="G3" s="3" t="s">
        <v>2</v>
      </c>
      <c r="H3" s="5">
        <v>500000</v>
      </c>
      <c r="I3" s="5">
        <v>500000</v>
      </c>
      <c r="J3" s="5">
        <v>0</v>
      </c>
      <c r="K3" s="5">
        <v>1239129</v>
      </c>
      <c r="L3" s="5"/>
      <c r="M3" s="5">
        <v>1505</v>
      </c>
      <c r="N3" s="16"/>
    </row>
    <row r="4" spans="1:14" ht="13.8" thickBot="1" x14ac:dyDescent="0.3">
      <c r="A4" s="15">
        <v>3</v>
      </c>
      <c r="B4" s="3" t="s">
        <v>45</v>
      </c>
      <c r="C4" s="40">
        <v>3520102910127</v>
      </c>
      <c r="D4" s="4">
        <v>35258</v>
      </c>
      <c r="E4" s="3">
        <v>25</v>
      </c>
      <c r="F4" s="3" t="s">
        <v>1</v>
      </c>
      <c r="G4" s="3" t="s">
        <v>2</v>
      </c>
      <c r="H4" s="5">
        <v>500000</v>
      </c>
      <c r="I4" s="5">
        <v>500000</v>
      </c>
      <c r="J4" s="5">
        <v>0</v>
      </c>
      <c r="K4" s="5">
        <v>1239129</v>
      </c>
      <c r="L4" s="5"/>
      <c r="M4" s="5">
        <v>1505</v>
      </c>
      <c r="N4" s="16"/>
    </row>
    <row r="5" spans="1:14" ht="13.8" thickBot="1" x14ac:dyDescent="0.3">
      <c r="A5" s="17">
        <v>4</v>
      </c>
      <c r="B5" s="6" t="s">
        <v>46</v>
      </c>
      <c r="C5" s="41">
        <v>3520205618293</v>
      </c>
      <c r="D5" s="7">
        <v>33817</v>
      </c>
      <c r="E5" s="6">
        <v>29</v>
      </c>
      <c r="F5" s="6" t="s">
        <v>1</v>
      </c>
      <c r="G5" s="6" t="s">
        <v>2</v>
      </c>
      <c r="H5" s="8">
        <v>500000</v>
      </c>
      <c r="I5" s="8">
        <v>500000</v>
      </c>
      <c r="J5" s="8">
        <v>0</v>
      </c>
      <c r="K5" s="8">
        <v>1239129</v>
      </c>
      <c r="L5" s="8"/>
      <c r="M5" s="8">
        <v>1505</v>
      </c>
      <c r="N5" s="18"/>
    </row>
    <row r="6" spans="1:14" ht="13.8" thickBot="1" x14ac:dyDescent="0.3">
      <c r="A6" s="15">
        <v>5</v>
      </c>
      <c r="B6" s="3" t="s">
        <v>47</v>
      </c>
      <c r="C6" s="40">
        <v>3520166572393</v>
      </c>
      <c r="D6" s="4">
        <v>32997</v>
      </c>
      <c r="E6" s="3">
        <v>32</v>
      </c>
      <c r="F6" s="3" t="s">
        <v>1</v>
      </c>
      <c r="G6" s="3" t="s">
        <v>2</v>
      </c>
      <c r="H6" s="5">
        <v>500000</v>
      </c>
      <c r="I6" s="5">
        <v>500000</v>
      </c>
      <c r="J6" s="5">
        <v>0</v>
      </c>
      <c r="K6" s="5">
        <v>1239129</v>
      </c>
      <c r="L6" s="5"/>
      <c r="M6" s="5">
        <v>1505</v>
      </c>
      <c r="N6" s="16"/>
    </row>
    <row r="7" spans="1:14" ht="13.8" thickBot="1" x14ac:dyDescent="0.3">
      <c r="A7" s="17">
        <v>6</v>
      </c>
      <c r="B7" s="6" t="s">
        <v>48</v>
      </c>
      <c r="C7" s="41">
        <v>3520166572394</v>
      </c>
      <c r="D7" s="7">
        <v>33591</v>
      </c>
      <c r="E7" s="6">
        <v>30</v>
      </c>
      <c r="F7" s="6" t="s">
        <v>1</v>
      </c>
      <c r="G7" s="6" t="s">
        <v>2</v>
      </c>
      <c r="H7" s="8">
        <v>500000</v>
      </c>
      <c r="I7" s="8">
        <v>500000</v>
      </c>
      <c r="J7" s="8">
        <v>0</v>
      </c>
      <c r="K7" s="8">
        <v>1239129</v>
      </c>
      <c r="L7" s="8"/>
      <c r="M7" s="8">
        <v>1505</v>
      </c>
      <c r="N7" s="18"/>
    </row>
    <row r="8" spans="1:14" ht="13.8" thickBot="1" x14ac:dyDescent="0.3">
      <c r="A8" s="15">
        <v>7</v>
      </c>
      <c r="B8" s="3" t="s">
        <v>49</v>
      </c>
      <c r="C8" s="40">
        <v>3520248336368</v>
      </c>
      <c r="D8" s="4">
        <v>31066</v>
      </c>
      <c r="E8" s="3">
        <v>37</v>
      </c>
      <c r="F8" s="3" t="s">
        <v>1</v>
      </c>
      <c r="G8" s="3" t="s">
        <v>2</v>
      </c>
      <c r="H8" s="5">
        <v>500000</v>
      </c>
      <c r="I8" s="5">
        <v>500000</v>
      </c>
      <c r="J8" s="5">
        <v>0</v>
      </c>
      <c r="K8" s="5">
        <v>1239129</v>
      </c>
      <c r="L8" s="5"/>
      <c r="M8" s="5">
        <v>1505</v>
      </c>
      <c r="N8" s="16"/>
    </row>
    <row r="9" spans="1:14" ht="13.8" thickBot="1" x14ac:dyDescent="0.3">
      <c r="A9" s="17">
        <v>8</v>
      </c>
      <c r="B9" s="6" t="s">
        <v>50</v>
      </c>
      <c r="C9" s="41">
        <v>3520243465246</v>
      </c>
      <c r="D9" s="7">
        <v>26658</v>
      </c>
      <c r="E9" s="6">
        <v>49</v>
      </c>
      <c r="F9" s="6" t="s">
        <v>1</v>
      </c>
      <c r="G9" s="6" t="s">
        <v>2</v>
      </c>
      <c r="H9" s="8">
        <v>300000</v>
      </c>
      <c r="I9" s="8">
        <v>300000</v>
      </c>
      <c r="J9" s="8">
        <v>0</v>
      </c>
      <c r="K9" s="8">
        <v>1239129</v>
      </c>
      <c r="L9" s="8"/>
      <c r="M9" s="8">
        <v>903</v>
      </c>
      <c r="N9" s="18"/>
    </row>
    <row r="10" spans="1:14" ht="13.8" thickBot="1" x14ac:dyDescent="0.3">
      <c r="A10" s="15">
        <v>9</v>
      </c>
      <c r="B10" s="3" t="s">
        <v>51</v>
      </c>
      <c r="C10" s="40">
        <v>3520293595038</v>
      </c>
      <c r="D10" s="4">
        <v>33989</v>
      </c>
      <c r="E10" s="3">
        <v>29</v>
      </c>
      <c r="F10" s="3" t="s">
        <v>1</v>
      </c>
      <c r="G10" s="3" t="s">
        <v>2</v>
      </c>
      <c r="H10" s="5">
        <v>500000</v>
      </c>
      <c r="I10" s="5">
        <v>500000</v>
      </c>
      <c r="J10" s="5">
        <v>0</v>
      </c>
      <c r="K10" s="5">
        <v>1239129</v>
      </c>
      <c r="L10" s="5"/>
      <c r="M10" s="5">
        <v>1505</v>
      </c>
      <c r="N10" s="16"/>
    </row>
    <row r="11" spans="1:14" ht="13.8" thickBot="1" x14ac:dyDescent="0.3">
      <c r="A11" s="17">
        <v>10</v>
      </c>
      <c r="B11" s="6" t="s">
        <v>52</v>
      </c>
      <c r="C11" s="41">
        <v>3520235480176</v>
      </c>
      <c r="D11" s="7">
        <v>33940</v>
      </c>
      <c r="E11" s="6">
        <v>29</v>
      </c>
      <c r="F11" s="6" t="s">
        <v>1</v>
      </c>
      <c r="G11" s="6" t="s">
        <v>2</v>
      </c>
      <c r="H11" s="8">
        <v>300000</v>
      </c>
      <c r="I11" s="8">
        <v>300000</v>
      </c>
      <c r="J11" s="8">
        <v>0</v>
      </c>
      <c r="K11" s="8">
        <v>1239129</v>
      </c>
      <c r="L11" s="8"/>
      <c r="M11" s="8">
        <v>903</v>
      </c>
      <c r="N11" s="18"/>
    </row>
    <row r="12" spans="1:14" ht="13.8" thickBot="1" x14ac:dyDescent="0.3">
      <c r="A12" s="15">
        <v>11</v>
      </c>
      <c r="B12" s="3" t="s">
        <v>53</v>
      </c>
      <c r="C12" s="40">
        <v>3520243465245</v>
      </c>
      <c r="D12" s="4">
        <v>31361</v>
      </c>
      <c r="E12" s="3">
        <v>36</v>
      </c>
      <c r="F12" s="3" t="s">
        <v>1</v>
      </c>
      <c r="G12" s="3" t="s">
        <v>2</v>
      </c>
      <c r="H12" s="5">
        <v>500000</v>
      </c>
      <c r="I12" s="5">
        <v>500000</v>
      </c>
      <c r="J12" s="5">
        <v>0</v>
      </c>
      <c r="K12" s="5">
        <v>1239129</v>
      </c>
      <c r="L12" s="5"/>
      <c r="M12" s="5">
        <v>1505</v>
      </c>
      <c r="N12" s="16"/>
    </row>
    <row r="13" spans="1:14" ht="13.8" thickBot="1" x14ac:dyDescent="0.3">
      <c r="A13" s="17">
        <v>12</v>
      </c>
      <c r="B13" s="6" t="s">
        <v>54</v>
      </c>
      <c r="C13" s="41">
        <v>3520293595037</v>
      </c>
      <c r="D13" s="7">
        <v>30043</v>
      </c>
      <c r="E13" s="6">
        <v>40</v>
      </c>
      <c r="F13" s="6" t="s">
        <v>1</v>
      </c>
      <c r="G13" s="6" t="s">
        <v>2</v>
      </c>
      <c r="H13" s="8">
        <v>500000</v>
      </c>
      <c r="I13" s="8">
        <v>500000</v>
      </c>
      <c r="J13" s="8">
        <v>0</v>
      </c>
      <c r="K13" s="8">
        <v>1239129</v>
      </c>
      <c r="L13" s="8"/>
      <c r="M13" s="8">
        <v>1505</v>
      </c>
      <c r="N13" s="18"/>
    </row>
    <row r="14" spans="1:14" ht="13.8" thickBot="1" x14ac:dyDescent="0.3">
      <c r="A14" s="17">
        <v>13</v>
      </c>
      <c r="B14" s="6" t="s">
        <v>55</v>
      </c>
      <c r="C14" s="41">
        <v>3510187068710</v>
      </c>
      <c r="D14" s="7">
        <v>33852</v>
      </c>
      <c r="E14" s="6">
        <v>29</v>
      </c>
      <c r="F14" s="6" t="s">
        <v>6</v>
      </c>
      <c r="G14" s="6" t="s">
        <v>2</v>
      </c>
      <c r="H14" s="8">
        <v>300000</v>
      </c>
      <c r="I14" s="8">
        <v>300000</v>
      </c>
      <c r="J14" s="8">
        <v>0</v>
      </c>
      <c r="K14" s="8">
        <v>1239129</v>
      </c>
      <c r="L14" s="8"/>
      <c r="M14" s="8">
        <v>903</v>
      </c>
      <c r="N14" s="18"/>
    </row>
    <row r="15" spans="1:14" ht="13.8" thickBot="1" x14ac:dyDescent="0.3">
      <c r="A15" s="17">
        <v>14</v>
      </c>
      <c r="B15" s="6" t="s">
        <v>56</v>
      </c>
      <c r="C15" s="41">
        <v>3520257750293</v>
      </c>
      <c r="D15" s="7">
        <v>27291</v>
      </c>
      <c r="E15" s="6">
        <v>47</v>
      </c>
      <c r="F15" s="6" t="s">
        <v>1</v>
      </c>
      <c r="G15" s="6" t="s">
        <v>2</v>
      </c>
      <c r="H15" s="8">
        <v>300000</v>
      </c>
      <c r="I15" s="8">
        <v>300000</v>
      </c>
      <c r="J15" s="8">
        <v>0</v>
      </c>
      <c r="K15" s="8">
        <v>1239129</v>
      </c>
      <c r="L15" s="8"/>
      <c r="M15" s="8">
        <v>903</v>
      </c>
      <c r="N15" s="18"/>
    </row>
    <row r="16" spans="1:14" customFormat="1" ht="15" thickBot="1" x14ac:dyDescent="0.35">
      <c r="A16" s="17">
        <v>15</v>
      </c>
      <c r="B16" s="6" t="s">
        <v>57</v>
      </c>
      <c r="C16" s="41">
        <v>3520235480175</v>
      </c>
      <c r="D16" s="7">
        <v>32446</v>
      </c>
      <c r="E16" s="6">
        <v>33</v>
      </c>
      <c r="F16" s="6" t="s">
        <v>1</v>
      </c>
      <c r="G16" s="6" t="s">
        <v>2</v>
      </c>
      <c r="H16" s="8">
        <v>500000</v>
      </c>
      <c r="I16" s="8">
        <v>500000</v>
      </c>
      <c r="J16" s="8">
        <v>0</v>
      </c>
      <c r="K16" s="8">
        <v>1239129</v>
      </c>
      <c r="L16" s="8"/>
      <c r="M16" s="8">
        <v>1505</v>
      </c>
      <c r="N16" s="18"/>
    </row>
    <row r="17" spans="1:14" ht="13.8" thickBot="1" x14ac:dyDescent="0.3">
      <c r="A17" s="17">
        <v>16</v>
      </c>
      <c r="B17" s="6" t="s">
        <v>58</v>
      </c>
      <c r="C17" s="41">
        <v>3520212793279</v>
      </c>
      <c r="D17" s="7">
        <v>32425</v>
      </c>
      <c r="E17" s="6">
        <v>33</v>
      </c>
      <c r="F17" s="6" t="s">
        <v>1</v>
      </c>
      <c r="G17" s="6" t="s">
        <v>2</v>
      </c>
      <c r="H17" s="8">
        <v>500000</v>
      </c>
      <c r="I17" s="8">
        <v>500000</v>
      </c>
      <c r="J17" s="8">
        <v>0</v>
      </c>
      <c r="K17" s="8">
        <v>1239129</v>
      </c>
      <c r="L17" s="8"/>
      <c r="M17" s="8">
        <v>1505</v>
      </c>
      <c r="N17" s="18"/>
    </row>
    <row r="18" spans="1:14" ht="13.8" thickBot="1" x14ac:dyDescent="0.3">
      <c r="A18" s="17">
        <v>17</v>
      </c>
      <c r="B18" s="6" t="s">
        <v>59</v>
      </c>
      <c r="C18" s="41">
        <v>3520212793280</v>
      </c>
      <c r="D18" s="7">
        <v>34700</v>
      </c>
      <c r="E18" s="6">
        <v>27</v>
      </c>
      <c r="F18" s="6" t="s">
        <v>1</v>
      </c>
      <c r="G18" s="6" t="s">
        <v>2</v>
      </c>
      <c r="H18" s="8">
        <v>500000</v>
      </c>
      <c r="I18" s="8">
        <v>500000</v>
      </c>
      <c r="J18" s="8">
        <v>0</v>
      </c>
      <c r="K18" s="8">
        <v>1239129</v>
      </c>
      <c r="L18" s="8"/>
      <c r="M18" s="8">
        <v>1505</v>
      </c>
      <c r="N18" s="18"/>
    </row>
    <row r="19" spans="1:14" ht="13.8" thickBot="1" x14ac:dyDescent="0.3">
      <c r="A19" s="17">
        <v>18</v>
      </c>
      <c r="B19" s="6" t="s">
        <v>60</v>
      </c>
      <c r="C19" s="41">
        <v>3520248336367</v>
      </c>
      <c r="D19" s="7">
        <v>26286</v>
      </c>
      <c r="E19" s="6">
        <v>50</v>
      </c>
      <c r="F19" s="6" t="s">
        <v>1</v>
      </c>
      <c r="G19" s="6" t="s">
        <v>2</v>
      </c>
      <c r="H19" s="8">
        <v>300000</v>
      </c>
      <c r="I19" s="8">
        <v>300000</v>
      </c>
      <c r="J19" s="8">
        <v>0</v>
      </c>
      <c r="K19" s="8">
        <v>1239129</v>
      </c>
      <c r="L19" s="8"/>
      <c r="M19" s="8">
        <v>903</v>
      </c>
      <c r="N19" s="18"/>
    </row>
    <row r="20" spans="1:14" ht="13.8" thickBot="1" x14ac:dyDescent="0.3">
      <c r="A20" s="17">
        <v>19</v>
      </c>
      <c r="B20" s="6" t="s">
        <v>61</v>
      </c>
      <c r="C20" s="41">
        <v>3510187068709</v>
      </c>
      <c r="D20" s="7">
        <v>25701</v>
      </c>
      <c r="E20" s="6">
        <v>52</v>
      </c>
      <c r="F20" s="6" t="s">
        <v>1</v>
      </c>
      <c r="G20" s="6" t="s">
        <v>2</v>
      </c>
      <c r="H20" s="8">
        <v>300000</v>
      </c>
      <c r="I20" s="8">
        <v>300000</v>
      </c>
      <c r="J20" s="8">
        <v>0</v>
      </c>
      <c r="K20" s="8">
        <v>1239129</v>
      </c>
      <c r="L20" s="8"/>
      <c r="M20" s="8">
        <v>903</v>
      </c>
      <c r="N20" s="18"/>
    </row>
    <row r="21" spans="1:14" ht="13.8" thickBot="1" x14ac:dyDescent="0.3">
      <c r="A21" s="17">
        <v>20</v>
      </c>
      <c r="B21" s="6" t="s">
        <v>62</v>
      </c>
      <c r="C21" s="41">
        <v>3520207540921</v>
      </c>
      <c r="D21" s="7">
        <v>25701</v>
      </c>
      <c r="E21" s="6">
        <v>52</v>
      </c>
      <c r="F21" s="6" t="s">
        <v>1</v>
      </c>
      <c r="G21" s="6" t="s">
        <v>2</v>
      </c>
      <c r="H21" s="8">
        <v>300000</v>
      </c>
      <c r="I21" s="8">
        <v>300000</v>
      </c>
      <c r="J21" s="8">
        <v>0</v>
      </c>
      <c r="K21" s="8">
        <v>1239129</v>
      </c>
      <c r="L21" s="8"/>
      <c r="M21" s="8">
        <v>903</v>
      </c>
      <c r="N21" s="18"/>
    </row>
    <row r="22" spans="1:14" ht="13.8" thickBot="1" x14ac:dyDescent="0.3">
      <c r="A22" s="17">
        <v>21</v>
      </c>
      <c r="B22" s="6" t="s">
        <v>63</v>
      </c>
      <c r="C22" s="41">
        <v>3520256797347</v>
      </c>
      <c r="D22" s="7">
        <v>23953</v>
      </c>
      <c r="E22" s="6">
        <v>56</v>
      </c>
      <c r="F22" s="6" t="s">
        <v>1</v>
      </c>
      <c r="G22" s="6" t="s">
        <v>2</v>
      </c>
      <c r="H22" s="8">
        <v>300000</v>
      </c>
      <c r="I22" s="8">
        <v>300000</v>
      </c>
      <c r="J22" s="8">
        <v>0</v>
      </c>
      <c r="K22" s="8">
        <v>1239129</v>
      </c>
      <c r="L22" s="8"/>
      <c r="M22" s="8">
        <v>903</v>
      </c>
      <c r="N22" s="18"/>
    </row>
    <row r="23" spans="1:14" ht="13.8" thickBot="1" x14ac:dyDescent="0.3">
      <c r="A23" s="17">
        <v>22</v>
      </c>
      <c r="B23" s="6" t="s">
        <v>64</v>
      </c>
      <c r="C23" s="41">
        <v>3520228096121</v>
      </c>
      <c r="D23" s="7">
        <v>23953</v>
      </c>
      <c r="E23" s="6">
        <v>56</v>
      </c>
      <c r="F23" s="6" t="s">
        <v>1</v>
      </c>
      <c r="G23" s="6" t="s">
        <v>2</v>
      </c>
      <c r="H23" s="8">
        <v>300000</v>
      </c>
      <c r="I23" s="8">
        <v>300000</v>
      </c>
      <c r="J23" s="8">
        <v>0</v>
      </c>
      <c r="K23" s="8">
        <v>1239129</v>
      </c>
      <c r="L23" s="8"/>
      <c r="M23" s="8">
        <v>903</v>
      </c>
      <c r="N23" s="18"/>
    </row>
    <row r="24" spans="1:14" ht="13.8" thickBot="1" x14ac:dyDescent="0.3">
      <c r="A24" s="19">
        <v>23</v>
      </c>
      <c r="B24" s="20" t="s">
        <v>65</v>
      </c>
      <c r="C24" s="42">
        <v>3520257750294</v>
      </c>
      <c r="D24" s="21">
        <v>29496</v>
      </c>
      <c r="E24" s="20">
        <v>41</v>
      </c>
      <c r="F24" s="20" t="s">
        <v>1</v>
      </c>
      <c r="G24" s="20" t="s">
        <v>2</v>
      </c>
      <c r="H24" s="22">
        <v>300000</v>
      </c>
      <c r="I24" s="22">
        <v>300000</v>
      </c>
      <c r="J24" s="22">
        <v>0</v>
      </c>
      <c r="K24" s="22">
        <v>1239129</v>
      </c>
      <c r="L24" s="22"/>
      <c r="M24" s="22">
        <v>903</v>
      </c>
      <c r="N24" s="23"/>
    </row>
    <row r="25" spans="1:14" ht="13.8" thickBot="1" x14ac:dyDescent="0.3">
      <c r="M25" s="37">
        <f>SUM(M2:M24)</f>
        <v>28595</v>
      </c>
    </row>
    <row r="26" spans="1:14" ht="13.8" thickBot="1" x14ac:dyDescent="0.3">
      <c r="M26" s="38"/>
    </row>
    <row r="27" spans="1:14" ht="15" thickBot="1" x14ac:dyDescent="0.35">
      <c r="A27" s="84" t="s">
        <v>39</v>
      </c>
      <c r="B27" s="85"/>
      <c r="C27" s="85"/>
      <c r="D27" s="86"/>
      <c r="G27" s="87" t="s">
        <v>40</v>
      </c>
      <c r="H27" s="88"/>
      <c r="I27" s="89"/>
      <c r="J27"/>
    </row>
    <row r="28" spans="1:14" x14ac:dyDescent="0.25">
      <c r="A28" s="70" t="s">
        <v>33</v>
      </c>
      <c r="B28" s="71"/>
      <c r="C28" s="71"/>
      <c r="D28" s="33">
        <v>44747</v>
      </c>
      <c r="G28" s="9"/>
      <c r="H28" s="10"/>
      <c r="I28" s="11"/>
    </row>
    <row r="29" spans="1:14" x14ac:dyDescent="0.25">
      <c r="A29" s="72" t="s">
        <v>34</v>
      </c>
      <c r="B29" s="73"/>
      <c r="C29" s="73"/>
      <c r="D29" s="14">
        <f>DATE(YEAR(D28),MONTH(D28)+3,DAY(D28)-1)</f>
        <v>44838</v>
      </c>
      <c r="G29" s="9"/>
      <c r="H29" s="10"/>
      <c r="I29" s="11"/>
    </row>
    <row r="30" spans="1:14" x14ac:dyDescent="0.25">
      <c r="A30" s="72" t="s">
        <v>35</v>
      </c>
      <c r="B30" s="73"/>
      <c r="C30" s="73"/>
      <c r="D30" s="11">
        <f>D29-D28+1</f>
        <v>92</v>
      </c>
      <c r="G30" s="9"/>
      <c r="H30" s="10"/>
      <c r="I30" s="11"/>
    </row>
    <row r="31" spans="1:14" ht="13.8" thickBot="1" x14ac:dyDescent="0.3">
      <c r="A31" s="90" t="s">
        <v>36</v>
      </c>
      <c r="B31" s="91"/>
      <c r="C31" s="91"/>
      <c r="D31" s="47">
        <f>$M$25/365*D30</f>
        <v>7207.5068493150693</v>
      </c>
      <c r="E31" s="48"/>
      <c r="F31" s="48"/>
      <c r="G31" s="92" t="s">
        <v>70</v>
      </c>
      <c r="H31" s="93"/>
      <c r="I31" s="49">
        <v>7285.85</v>
      </c>
      <c r="K31" s="2">
        <f>I31-D31</f>
        <v>78.343150684931061</v>
      </c>
    </row>
    <row r="32" spans="1:14" ht="13.8" thickBot="1" x14ac:dyDescent="0.3">
      <c r="A32" s="67"/>
      <c r="B32" s="68"/>
      <c r="C32" s="68"/>
      <c r="D32" s="69"/>
      <c r="G32" s="72"/>
      <c r="H32" s="73"/>
      <c r="I32" s="12"/>
    </row>
    <row r="33" spans="1:11" x14ac:dyDescent="0.25">
      <c r="A33" s="70" t="s">
        <v>41</v>
      </c>
      <c r="B33" s="71"/>
      <c r="C33" s="71"/>
      <c r="D33" s="33">
        <f>D29+1</f>
        <v>44839</v>
      </c>
      <c r="G33" s="72"/>
      <c r="H33" s="73"/>
      <c r="I33" s="12"/>
    </row>
    <row r="34" spans="1:11" x14ac:dyDescent="0.25">
      <c r="A34" s="72" t="s">
        <v>42</v>
      </c>
      <c r="B34" s="73"/>
      <c r="C34" s="73"/>
      <c r="D34" s="14">
        <f>DATE(YEAR(D33),MONTH(D33)+3,DAY(D33)-1)</f>
        <v>44930</v>
      </c>
      <c r="G34" s="72"/>
      <c r="H34" s="73"/>
      <c r="I34" s="12"/>
    </row>
    <row r="35" spans="1:11" x14ac:dyDescent="0.25">
      <c r="A35" s="72" t="s">
        <v>35</v>
      </c>
      <c r="B35" s="73"/>
      <c r="C35" s="73"/>
      <c r="D35" s="11">
        <f>D34-D33+1</f>
        <v>92</v>
      </c>
      <c r="G35" s="72"/>
      <c r="H35" s="73"/>
      <c r="I35" s="12"/>
    </row>
    <row r="36" spans="1:11" ht="13.8" thickBot="1" x14ac:dyDescent="0.3">
      <c r="A36" s="76" t="s">
        <v>36</v>
      </c>
      <c r="B36" s="77"/>
      <c r="C36" s="77"/>
      <c r="D36" s="50">
        <f>$M$25/365*D35</f>
        <v>7207.5068493150693</v>
      </c>
      <c r="E36" s="51"/>
      <c r="F36" s="51"/>
      <c r="G36" s="78" t="s">
        <v>71</v>
      </c>
      <c r="H36" s="79"/>
      <c r="I36" s="52">
        <v>7285.85</v>
      </c>
      <c r="K36" s="2">
        <f>I36-D36</f>
        <v>78.343150684931061</v>
      </c>
    </row>
    <row r="37" spans="1:11" ht="13.8" thickBot="1" x14ac:dyDescent="0.3">
      <c r="A37" s="67"/>
      <c r="B37" s="68"/>
      <c r="C37" s="68"/>
      <c r="D37" s="69"/>
      <c r="G37" s="43"/>
      <c r="H37" s="44"/>
      <c r="I37" s="12"/>
    </row>
    <row r="38" spans="1:11" x14ac:dyDescent="0.25">
      <c r="A38" s="70" t="s">
        <v>66</v>
      </c>
      <c r="B38" s="71"/>
      <c r="C38" s="71"/>
      <c r="D38" s="33">
        <f>D34+1</f>
        <v>44931</v>
      </c>
      <c r="G38" s="43"/>
      <c r="H38" s="44"/>
      <c r="I38" s="12"/>
    </row>
    <row r="39" spans="1:11" x14ac:dyDescent="0.25">
      <c r="A39" s="72" t="s">
        <v>67</v>
      </c>
      <c r="B39" s="73"/>
      <c r="C39" s="73"/>
      <c r="D39" s="14">
        <f>DATE(YEAR(D38),MONTH(D38)+3,DAY(D38)-1)</f>
        <v>45020</v>
      </c>
      <c r="G39" s="43"/>
      <c r="H39" s="44"/>
      <c r="I39" s="12"/>
    </row>
    <row r="40" spans="1:11" x14ac:dyDescent="0.25">
      <c r="A40" s="72" t="s">
        <v>35</v>
      </c>
      <c r="B40" s="73"/>
      <c r="C40" s="73"/>
      <c r="D40" s="11">
        <f>D39-D38+1</f>
        <v>90</v>
      </c>
      <c r="G40" s="43"/>
      <c r="H40" s="44"/>
      <c r="I40" s="12"/>
    </row>
    <row r="41" spans="1:11" ht="13.8" thickBot="1" x14ac:dyDescent="0.3">
      <c r="A41" s="74" t="s">
        <v>36</v>
      </c>
      <c r="B41" s="75"/>
      <c r="C41" s="75"/>
      <c r="D41" s="53">
        <f>$M$25/365*D40</f>
        <v>7050.82191780822</v>
      </c>
      <c r="E41" s="54"/>
      <c r="F41" s="54"/>
      <c r="G41" s="55" t="s">
        <v>72</v>
      </c>
      <c r="H41" s="56"/>
      <c r="I41" s="57">
        <v>7129.16</v>
      </c>
      <c r="K41" s="2">
        <f>I41-D41</f>
        <v>78.338082191779904</v>
      </c>
    </row>
    <row r="42" spans="1:11" ht="13.8" thickBot="1" x14ac:dyDescent="0.3">
      <c r="A42" s="67"/>
      <c r="B42" s="68"/>
      <c r="C42" s="68"/>
      <c r="D42" s="69"/>
      <c r="G42" s="43"/>
      <c r="H42" s="44"/>
      <c r="I42" s="12"/>
    </row>
    <row r="43" spans="1:11" x14ac:dyDescent="0.25">
      <c r="A43" s="70" t="s">
        <v>68</v>
      </c>
      <c r="B43" s="71"/>
      <c r="C43" s="71"/>
      <c r="D43" s="33">
        <f>D39+1</f>
        <v>45021</v>
      </c>
      <c r="G43" s="43"/>
      <c r="H43" s="44"/>
      <c r="I43" s="12"/>
    </row>
    <row r="44" spans="1:11" x14ac:dyDescent="0.25">
      <c r="A44" s="72" t="s">
        <v>69</v>
      </c>
      <c r="B44" s="73"/>
      <c r="C44" s="73"/>
      <c r="D44" s="14">
        <f>DATE(YEAR(D43),MONTH(D43)+3,DAY(D43)-1)</f>
        <v>45111</v>
      </c>
      <c r="G44" s="43"/>
      <c r="H44" s="44"/>
      <c r="I44" s="12"/>
    </row>
    <row r="45" spans="1:11" x14ac:dyDescent="0.25">
      <c r="A45" s="72" t="s">
        <v>35</v>
      </c>
      <c r="B45" s="73"/>
      <c r="C45" s="73"/>
      <c r="D45" s="11">
        <f>D44-D43+1</f>
        <v>91</v>
      </c>
      <c r="G45" s="43"/>
      <c r="H45" s="44"/>
      <c r="I45" s="12"/>
    </row>
    <row r="46" spans="1:11" ht="13.8" thickBot="1" x14ac:dyDescent="0.3">
      <c r="A46" s="80" t="s">
        <v>36</v>
      </c>
      <c r="B46" s="81"/>
      <c r="C46" s="81"/>
      <c r="D46" s="58">
        <f>$M$25/365*D45</f>
        <v>7129.1643835616442</v>
      </c>
      <c r="E46" s="59"/>
      <c r="F46" s="59"/>
      <c r="G46" s="82" t="s">
        <v>73</v>
      </c>
      <c r="H46" s="83"/>
      <c r="I46" s="60">
        <v>6894.14</v>
      </c>
      <c r="K46" s="2">
        <f>I46-D46</f>
        <v>-235.02438356164384</v>
      </c>
    </row>
    <row r="47" spans="1:11" ht="13.8" thickBot="1" x14ac:dyDescent="0.3">
      <c r="A47" s="45"/>
      <c r="B47" s="46"/>
      <c r="C47" s="46"/>
      <c r="D47" s="13"/>
      <c r="G47" s="45"/>
      <c r="H47" s="46"/>
      <c r="I47" s="13"/>
    </row>
    <row r="48" spans="1:11" ht="13.8" thickBot="1" x14ac:dyDescent="0.3">
      <c r="A48" s="61" t="s">
        <v>37</v>
      </c>
      <c r="B48" s="62"/>
      <c r="C48" s="62"/>
      <c r="D48" s="36">
        <f>D31+D36+D41+D46</f>
        <v>28595.000000000004</v>
      </c>
      <c r="G48" s="63" t="s">
        <v>37</v>
      </c>
      <c r="H48" s="64"/>
      <c r="I48" s="36">
        <f>I31+I36+I41+I46</f>
        <v>28595</v>
      </c>
    </row>
    <row r="49" spans="1:10" ht="13.8" thickBot="1" x14ac:dyDescent="0.3">
      <c r="J49" s="2"/>
    </row>
    <row r="50" spans="1:10" ht="15" customHeight="1" thickBot="1" x14ac:dyDescent="0.3">
      <c r="A50" s="65" t="s">
        <v>38</v>
      </c>
      <c r="B50" s="66"/>
      <c r="C50" s="66"/>
      <c r="D50" s="66"/>
      <c r="E50" s="35"/>
      <c r="F50" s="32">
        <f>D48-I48</f>
        <v>0</v>
      </c>
    </row>
  </sheetData>
  <mergeCells count="31">
    <mergeCell ref="A31:C31"/>
    <mergeCell ref="G31:H31"/>
    <mergeCell ref="A27:D27"/>
    <mergeCell ref="G27:I27"/>
    <mergeCell ref="A28:C28"/>
    <mergeCell ref="A29:C29"/>
    <mergeCell ref="A30:C30"/>
    <mergeCell ref="A43:C43"/>
    <mergeCell ref="A44:C44"/>
    <mergeCell ref="A45:C45"/>
    <mergeCell ref="G32:H32"/>
    <mergeCell ref="A33:C33"/>
    <mergeCell ref="G33:H33"/>
    <mergeCell ref="A34:C34"/>
    <mergeCell ref="G34:H34"/>
    <mergeCell ref="A48:C48"/>
    <mergeCell ref="G48:H48"/>
    <mergeCell ref="A50:D50"/>
    <mergeCell ref="A32:D32"/>
    <mergeCell ref="A37:D37"/>
    <mergeCell ref="A38:C38"/>
    <mergeCell ref="A39:C39"/>
    <mergeCell ref="A40:C40"/>
    <mergeCell ref="A41:C41"/>
    <mergeCell ref="A42:D42"/>
    <mergeCell ref="A35:C35"/>
    <mergeCell ref="G35:H35"/>
    <mergeCell ref="A36:C36"/>
    <mergeCell ref="G36:H36"/>
    <mergeCell ref="A46:C46"/>
    <mergeCell ref="G46:H4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67A35-F3EF-4309-9C5C-0DB87D9D4C58}">
  <dimension ref="A1:N30"/>
  <sheetViews>
    <sheetView showGridLines="0" zoomScaleNormal="100" workbookViewId="0">
      <selection activeCell="D20" sqref="D20"/>
    </sheetView>
  </sheetViews>
  <sheetFormatPr defaultRowHeight="13.2" x14ac:dyDescent="0.25"/>
  <cols>
    <col min="1" max="1" width="2.77734375" style="1" bestFit="1" customWidth="1"/>
    <col min="2" max="2" width="12.77734375" style="1" bestFit="1" customWidth="1"/>
    <col min="3" max="3" width="6.77734375" style="1" customWidth="1"/>
    <col min="4" max="4" width="11.109375" style="1" bestFit="1" customWidth="1"/>
    <col min="5" max="5" width="4.109375" style="1" bestFit="1" customWidth="1"/>
    <col min="6" max="6" width="7.21875" style="1" bestFit="1" customWidth="1"/>
    <col min="7" max="7" width="9.77734375" style="1" bestFit="1" customWidth="1"/>
    <col min="8" max="8" width="12.5546875" style="1" bestFit="1" customWidth="1"/>
    <col min="9" max="9" width="11.6640625" style="1" bestFit="1" customWidth="1"/>
    <col min="10" max="10" width="10.44140625" style="1" bestFit="1" customWidth="1"/>
    <col min="11" max="11" width="8.21875" style="1" bestFit="1" customWidth="1"/>
    <col min="12" max="12" width="6.88671875" style="1" bestFit="1" customWidth="1"/>
    <col min="13" max="13" width="12.5546875" style="1" bestFit="1" customWidth="1"/>
    <col min="14" max="14" width="9" style="1" bestFit="1" customWidth="1"/>
    <col min="15" max="16384" width="8.88671875" style="1"/>
  </cols>
  <sheetData>
    <row r="1" spans="1:14" ht="13.8" thickBot="1" x14ac:dyDescent="0.3">
      <c r="A1" s="29" t="s">
        <v>19</v>
      </c>
      <c r="B1" s="30" t="s">
        <v>20</v>
      </c>
      <c r="C1" s="30" t="s">
        <v>21</v>
      </c>
      <c r="D1" s="30" t="s">
        <v>22</v>
      </c>
      <c r="E1" s="30" t="s">
        <v>23</v>
      </c>
      <c r="F1" s="30" t="s">
        <v>24</v>
      </c>
      <c r="G1" s="30" t="s">
        <v>25</v>
      </c>
      <c r="H1" s="30" t="s">
        <v>26</v>
      </c>
      <c r="I1" s="30" t="s">
        <v>27</v>
      </c>
      <c r="J1" s="30" t="s">
        <v>28</v>
      </c>
      <c r="K1" s="30" t="s">
        <v>29</v>
      </c>
      <c r="L1" s="30" t="s">
        <v>30</v>
      </c>
      <c r="M1" s="30" t="s">
        <v>31</v>
      </c>
      <c r="N1" s="31" t="s">
        <v>32</v>
      </c>
    </row>
    <row r="2" spans="1:14" ht="13.8" thickBot="1" x14ac:dyDescent="0.3">
      <c r="A2" s="24">
        <v>1</v>
      </c>
      <c r="B2" s="25" t="s">
        <v>0</v>
      </c>
      <c r="C2" s="25">
        <v>12</v>
      </c>
      <c r="D2" s="26">
        <v>36892</v>
      </c>
      <c r="E2" s="25">
        <v>21</v>
      </c>
      <c r="F2" s="25" t="s">
        <v>1</v>
      </c>
      <c r="G2" s="25" t="s">
        <v>2</v>
      </c>
      <c r="H2" s="27">
        <v>9330000</v>
      </c>
      <c r="I2" s="27">
        <v>1500000</v>
      </c>
      <c r="J2" s="27">
        <v>7830000</v>
      </c>
      <c r="K2" s="27">
        <v>1500000</v>
      </c>
      <c r="L2" s="27">
        <v>155500</v>
      </c>
      <c r="M2" s="27">
        <v>6751</v>
      </c>
      <c r="N2" s="28" t="s">
        <v>3</v>
      </c>
    </row>
    <row r="3" spans="1:14" ht="13.8" thickBot="1" x14ac:dyDescent="0.3">
      <c r="A3" s="15">
        <v>2</v>
      </c>
      <c r="B3" s="3" t="s">
        <v>4</v>
      </c>
      <c r="C3" s="3">
        <v>11</v>
      </c>
      <c r="D3" s="4">
        <v>36526</v>
      </c>
      <c r="E3" s="3">
        <v>22</v>
      </c>
      <c r="F3" s="3" t="s">
        <v>1</v>
      </c>
      <c r="G3" s="3" t="s">
        <v>2</v>
      </c>
      <c r="H3" s="5">
        <v>8730000</v>
      </c>
      <c r="I3" s="5">
        <v>1500000</v>
      </c>
      <c r="J3" s="5">
        <v>7230000</v>
      </c>
      <c r="K3" s="5">
        <v>1500000</v>
      </c>
      <c r="L3" s="5">
        <v>145500</v>
      </c>
      <c r="M3" s="5">
        <v>6751</v>
      </c>
      <c r="N3" s="16" t="s">
        <v>3</v>
      </c>
    </row>
    <row r="4" spans="1:14" ht="13.8" thickBot="1" x14ac:dyDescent="0.3">
      <c r="A4" s="15">
        <v>3</v>
      </c>
      <c r="B4" s="3" t="s">
        <v>5</v>
      </c>
      <c r="C4" s="3">
        <v>2</v>
      </c>
      <c r="D4" s="4">
        <v>33604</v>
      </c>
      <c r="E4" s="3">
        <v>30</v>
      </c>
      <c r="F4" s="3" t="s">
        <v>6</v>
      </c>
      <c r="G4" s="3" t="s">
        <v>2</v>
      </c>
      <c r="H4" s="5">
        <v>3330000</v>
      </c>
      <c r="I4" s="5">
        <v>1500000</v>
      </c>
      <c r="J4" s="5">
        <v>1830000</v>
      </c>
      <c r="K4" s="5">
        <v>1500000</v>
      </c>
      <c r="L4" s="5">
        <v>55500</v>
      </c>
      <c r="M4" s="5">
        <v>6751</v>
      </c>
      <c r="N4" s="16" t="s">
        <v>3</v>
      </c>
    </row>
    <row r="5" spans="1:14" ht="13.8" thickBot="1" x14ac:dyDescent="0.3">
      <c r="A5" s="17">
        <v>4</v>
      </c>
      <c r="B5" s="6" t="s">
        <v>7</v>
      </c>
      <c r="C5" s="6">
        <v>10</v>
      </c>
      <c r="D5" s="7">
        <v>33604</v>
      </c>
      <c r="E5" s="6">
        <v>30</v>
      </c>
      <c r="F5" s="6" t="s">
        <v>1</v>
      </c>
      <c r="G5" s="6" t="s">
        <v>2</v>
      </c>
      <c r="H5" s="8">
        <v>8130000</v>
      </c>
      <c r="I5" s="8">
        <v>1500000</v>
      </c>
      <c r="J5" s="8">
        <v>6630000</v>
      </c>
      <c r="K5" s="8">
        <v>1500000</v>
      </c>
      <c r="L5" s="8">
        <v>135500</v>
      </c>
      <c r="M5" s="8">
        <v>6751</v>
      </c>
      <c r="N5" s="18" t="s">
        <v>3</v>
      </c>
    </row>
    <row r="6" spans="1:14" ht="13.8" thickBot="1" x14ac:dyDescent="0.3">
      <c r="A6" s="15">
        <v>5</v>
      </c>
      <c r="B6" s="3" t="s">
        <v>8</v>
      </c>
      <c r="C6" s="3">
        <v>7</v>
      </c>
      <c r="D6" s="4">
        <v>33604</v>
      </c>
      <c r="E6" s="3">
        <v>30</v>
      </c>
      <c r="F6" s="3" t="s">
        <v>1</v>
      </c>
      <c r="G6" s="3" t="s">
        <v>2</v>
      </c>
      <c r="H6" s="5">
        <v>6330000</v>
      </c>
      <c r="I6" s="5">
        <v>1500000</v>
      </c>
      <c r="J6" s="5">
        <v>4830000</v>
      </c>
      <c r="K6" s="5">
        <v>1500000</v>
      </c>
      <c r="L6" s="5">
        <v>105500</v>
      </c>
      <c r="M6" s="5">
        <v>6751</v>
      </c>
      <c r="N6" s="16" t="s">
        <v>3</v>
      </c>
    </row>
    <row r="7" spans="1:14" ht="13.8" thickBot="1" x14ac:dyDescent="0.3">
      <c r="A7" s="17">
        <v>6</v>
      </c>
      <c r="B7" s="6" t="s">
        <v>9</v>
      </c>
      <c r="C7" s="6">
        <v>3</v>
      </c>
      <c r="D7" s="7">
        <v>33239</v>
      </c>
      <c r="E7" s="6">
        <v>31</v>
      </c>
      <c r="F7" s="6" t="s">
        <v>6</v>
      </c>
      <c r="G7" s="6" t="s">
        <v>2</v>
      </c>
      <c r="H7" s="8">
        <v>3930000</v>
      </c>
      <c r="I7" s="8">
        <v>1500000</v>
      </c>
      <c r="J7" s="8">
        <v>2430000</v>
      </c>
      <c r="K7" s="8">
        <v>1500000</v>
      </c>
      <c r="L7" s="8">
        <v>65500</v>
      </c>
      <c r="M7" s="8">
        <v>6751</v>
      </c>
      <c r="N7" s="18" t="s">
        <v>3</v>
      </c>
    </row>
    <row r="8" spans="1:14" ht="13.8" thickBot="1" x14ac:dyDescent="0.3">
      <c r="A8" s="15">
        <v>7</v>
      </c>
      <c r="B8" s="3" t="s">
        <v>10</v>
      </c>
      <c r="C8" s="3">
        <v>4</v>
      </c>
      <c r="D8" s="4">
        <v>32874</v>
      </c>
      <c r="E8" s="3">
        <v>32</v>
      </c>
      <c r="F8" s="3" t="s">
        <v>1</v>
      </c>
      <c r="G8" s="3" t="s">
        <v>2</v>
      </c>
      <c r="H8" s="5">
        <v>4530000</v>
      </c>
      <c r="I8" s="5">
        <v>1500000</v>
      </c>
      <c r="J8" s="5">
        <v>3030000</v>
      </c>
      <c r="K8" s="5">
        <v>1500000</v>
      </c>
      <c r="L8" s="5">
        <v>75500</v>
      </c>
      <c r="M8" s="5">
        <v>6751</v>
      </c>
      <c r="N8" s="16" t="s">
        <v>3</v>
      </c>
    </row>
    <row r="9" spans="1:14" ht="13.8" thickBot="1" x14ac:dyDescent="0.3">
      <c r="A9" s="17">
        <v>8</v>
      </c>
      <c r="B9" s="6" t="s">
        <v>11</v>
      </c>
      <c r="C9" s="6">
        <v>9</v>
      </c>
      <c r="D9" s="7">
        <v>31048</v>
      </c>
      <c r="E9" s="6">
        <v>37</v>
      </c>
      <c r="F9" s="6" t="s">
        <v>1</v>
      </c>
      <c r="G9" s="6" t="s">
        <v>2</v>
      </c>
      <c r="H9" s="8">
        <v>7530000</v>
      </c>
      <c r="I9" s="8">
        <v>1500000</v>
      </c>
      <c r="J9" s="8">
        <v>6030000</v>
      </c>
      <c r="K9" s="8">
        <v>1500000</v>
      </c>
      <c r="L9" s="8">
        <v>125500</v>
      </c>
      <c r="M9" s="8">
        <v>6751</v>
      </c>
      <c r="N9" s="18" t="s">
        <v>3</v>
      </c>
    </row>
    <row r="10" spans="1:14" ht="13.8" thickBot="1" x14ac:dyDescent="0.3">
      <c r="A10" s="15">
        <v>9</v>
      </c>
      <c r="B10" s="3" t="s">
        <v>12</v>
      </c>
      <c r="C10" s="3">
        <v>5</v>
      </c>
      <c r="D10" s="4">
        <v>30317</v>
      </c>
      <c r="E10" s="3">
        <v>39</v>
      </c>
      <c r="F10" s="3" t="s">
        <v>1</v>
      </c>
      <c r="G10" s="3" t="s">
        <v>2</v>
      </c>
      <c r="H10" s="5">
        <v>5130000</v>
      </c>
      <c r="I10" s="5">
        <v>1500000</v>
      </c>
      <c r="J10" s="5">
        <v>3630000</v>
      </c>
      <c r="K10" s="5">
        <v>1500000</v>
      </c>
      <c r="L10" s="5">
        <v>85500</v>
      </c>
      <c r="M10" s="5">
        <v>6751</v>
      </c>
      <c r="N10" s="16" t="s">
        <v>3</v>
      </c>
    </row>
    <row r="11" spans="1:14" ht="13.8" thickBot="1" x14ac:dyDescent="0.3">
      <c r="A11" s="17">
        <v>10</v>
      </c>
      <c r="B11" s="6" t="s">
        <v>13</v>
      </c>
      <c r="C11" s="6">
        <v>1</v>
      </c>
      <c r="D11" s="7">
        <v>29952</v>
      </c>
      <c r="E11" s="6">
        <v>40</v>
      </c>
      <c r="F11" s="6" t="s">
        <v>1</v>
      </c>
      <c r="G11" s="6" t="s">
        <v>2</v>
      </c>
      <c r="H11" s="8">
        <v>2730000</v>
      </c>
      <c r="I11" s="8">
        <v>1500000</v>
      </c>
      <c r="J11" s="8">
        <v>1230000</v>
      </c>
      <c r="K11" s="8">
        <v>1500000</v>
      </c>
      <c r="L11" s="8">
        <v>45500</v>
      </c>
      <c r="M11" s="8">
        <v>6751</v>
      </c>
      <c r="N11" s="18" t="s">
        <v>3</v>
      </c>
    </row>
    <row r="12" spans="1:14" ht="13.8" thickBot="1" x14ac:dyDescent="0.3">
      <c r="A12" s="15">
        <v>11</v>
      </c>
      <c r="B12" s="3" t="s">
        <v>14</v>
      </c>
      <c r="C12" s="3">
        <v>6</v>
      </c>
      <c r="D12" s="4">
        <v>29587</v>
      </c>
      <c r="E12" s="3">
        <v>41</v>
      </c>
      <c r="F12" s="3" t="s">
        <v>1</v>
      </c>
      <c r="G12" s="3" t="s">
        <v>2</v>
      </c>
      <c r="H12" s="5">
        <v>5730000</v>
      </c>
      <c r="I12" s="5">
        <v>1500000</v>
      </c>
      <c r="J12" s="5">
        <v>4230000</v>
      </c>
      <c r="K12" s="5">
        <v>1500000</v>
      </c>
      <c r="L12" s="5">
        <v>95500</v>
      </c>
      <c r="M12" s="5">
        <v>6751</v>
      </c>
      <c r="N12" s="16" t="s">
        <v>3</v>
      </c>
    </row>
    <row r="13" spans="1:14" ht="13.8" thickBot="1" x14ac:dyDescent="0.3">
      <c r="A13" s="17">
        <v>12</v>
      </c>
      <c r="B13" s="6" t="s">
        <v>15</v>
      </c>
      <c r="C13" s="6">
        <v>8</v>
      </c>
      <c r="D13" s="7">
        <v>25569</v>
      </c>
      <c r="E13" s="6">
        <v>52</v>
      </c>
      <c r="F13" s="6" t="s">
        <v>1</v>
      </c>
      <c r="G13" s="6" t="s">
        <v>2</v>
      </c>
      <c r="H13" s="8">
        <v>6930000</v>
      </c>
      <c r="I13" s="8">
        <v>1500000</v>
      </c>
      <c r="J13" s="8">
        <v>5430000</v>
      </c>
      <c r="K13" s="8">
        <v>1500000</v>
      </c>
      <c r="L13" s="8">
        <v>115500</v>
      </c>
      <c r="M13" s="8">
        <v>6751</v>
      </c>
      <c r="N13" s="18" t="s">
        <v>3</v>
      </c>
    </row>
    <row r="14" spans="1:14" ht="13.8" thickBot="1" x14ac:dyDescent="0.3">
      <c r="A14" s="15">
        <v>13</v>
      </c>
      <c r="B14" s="3" t="s">
        <v>16</v>
      </c>
      <c r="C14" s="3">
        <v>13</v>
      </c>
      <c r="D14" s="4">
        <v>23012</v>
      </c>
      <c r="E14" s="3">
        <v>59</v>
      </c>
      <c r="F14" s="3" t="s">
        <v>1</v>
      </c>
      <c r="G14" s="3" t="s">
        <v>2</v>
      </c>
      <c r="H14" s="5">
        <v>9930000</v>
      </c>
      <c r="I14" s="5">
        <v>1500000</v>
      </c>
      <c r="J14" s="5">
        <v>8430000</v>
      </c>
      <c r="K14" s="5">
        <v>1500000</v>
      </c>
      <c r="L14" s="5">
        <v>165500</v>
      </c>
      <c r="M14" s="5">
        <v>6751</v>
      </c>
      <c r="N14" s="16" t="s">
        <v>3</v>
      </c>
    </row>
    <row r="15" spans="1:14" ht="13.8" thickBot="1" x14ac:dyDescent="0.3">
      <c r="A15" s="19">
        <v>14</v>
      </c>
      <c r="B15" s="20" t="s">
        <v>17</v>
      </c>
      <c r="C15" s="20">
        <v>14</v>
      </c>
      <c r="D15" s="21">
        <v>22647</v>
      </c>
      <c r="E15" s="20">
        <v>60</v>
      </c>
      <c r="F15" s="20" t="s">
        <v>1</v>
      </c>
      <c r="G15" s="20" t="s">
        <v>2</v>
      </c>
      <c r="H15" s="22">
        <v>10530000</v>
      </c>
      <c r="I15" s="20">
        <v>0</v>
      </c>
      <c r="J15" s="22">
        <v>10530000</v>
      </c>
      <c r="K15" s="20">
        <v>0</v>
      </c>
      <c r="L15" s="22">
        <v>175500</v>
      </c>
      <c r="M15" s="22">
        <v>0</v>
      </c>
      <c r="N15" s="23" t="s">
        <v>18</v>
      </c>
    </row>
    <row r="16" spans="1:14" ht="13.8" thickBot="1" x14ac:dyDescent="0.3">
      <c r="M16" s="37">
        <f>SUM(M2:M15)</f>
        <v>87763</v>
      </c>
    </row>
    <row r="17" spans="1:10" ht="15" thickBot="1" x14ac:dyDescent="0.35">
      <c r="A17" s="84" t="s">
        <v>39</v>
      </c>
      <c r="B17" s="85"/>
      <c r="C17" s="85"/>
      <c r="D17" s="86"/>
      <c r="G17" s="87" t="s">
        <v>40</v>
      </c>
      <c r="H17" s="88"/>
      <c r="I17" s="89"/>
      <c r="J17"/>
    </row>
    <row r="18" spans="1:10" x14ac:dyDescent="0.25">
      <c r="A18" s="70" t="s">
        <v>33</v>
      </c>
      <c r="B18" s="71"/>
      <c r="C18" s="71"/>
      <c r="D18" s="33">
        <v>44713</v>
      </c>
      <c r="G18" s="9"/>
      <c r="H18" s="10"/>
      <c r="I18" s="11"/>
    </row>
    <row r="19" spans="1:10" x14ac:dyDescent="0.25">
      <c r="A19" s="72" t="s">
        <v>34</v>
      </c>
      <c r="B19" s="73"/>
      <c r="C19" s="73"/>
      <c r="D19" s="14">
        <v>44895</v>
      </c>
      <c r="G19" s="9"/>
      <c r="H19" s="10"/>
      <c r="I19" s="11"/>
    </row>
    <row r="20" spans="1:10" ht="13.8" thickBot="1" x14ac:dyDescent="0.3">
      <c r="A20" s="72" t="s">
        <v>35</v>
      </c>
      <c r="B20" s="73"/>
      <c r="C20" s="73"/>
      <c r="D20" s="11">
        <f>D19-D18+1</f>
        <v>183</v>
      </c>
      <c r="G20" s="9"/>
      <c r="H20" s="10"/>
      <c r="I20" s="11"/>
    </row>
    <row r="21" spans="1:10" ht="13.8" thickBot="1" x14ac:dyDescent="0.3">
      <c r="A21" s="96" t="s">
        <v>36</v>
      </c>
      <c r="B21" s="97"/>
      <c r="C21" s="97"/>
      <c r="D21" s="13">
        <f>$M$16/365*D20</f>
        <v>44001.723287671237</v>
      </c>
      <c r="G21" s="94" t="s">
        <v>36</v>
      </c>
      <c r="H21" s="95"/>
      <c r="I21" s="34">
        <v>44242.17</v>
      </c>
    </row>
    <row r="22" spans="1:10" ht="13.8" thickBot="1" x14ac:dyDescent="0.3">
      <c r="A22" s="72"/>
      <c r="B22" s="73"/>
      <c r="C22" s="73"/>
      <c r="D22" s="11"/>
      <c r="G22" s="72"/>
      <c r="H22" s="73"/>
      <c r="I22" s="12"/>
    </row>
    <row r="23" spans="1:10" x14ac:dyDescent="0.25">
      <c r="A23" s="70" t="s">
        <v>41</v>
      </c>
      <c r="B23" s="71"/>
      <c r="C23" s="71"/>
      <c r="D23" s="33">
        <v>44896</v>
      </c>
      <c r="G23" s="72"/>
      <c r="H23" s="73"/>
      <c r="I23" s="12"/>
    </row>
    <row r="24" spans="1:10" x14ac:dyDescent="0.25">
      <c r="A24" s="72" t="s">
        <v>42</v>
      </c>
      <c r="B24" s="73"/>
      <c r="C24" s="73"/>
      <c r="D24" s="14">
        <v>45077</v>
      </c>
      <c r="G24" s="72"/>
      <c r="H24" s="73"/>
      <c r="I24" s="12"/>
    </row>
    <row r="25" spans="1:10" ht="13.8" thickBot="1" x14ac:dyDescent="0.3">
      <c r="A25" s="72" t="s">
        <v>35</v>
      </c>
      <c r="B25" s="73"/>
      <c r="C25" s="73"/>
      <c r="D25" s="11">
        <f>D24-D23+1</f>
        <v>182</v>
      </c>
      <c r="G25" s="72"/>
      <c r="H25" s="73"/>
      <c r="I25" s="12"/>
    </row>
    <row r="26" spans="1:10" ht="13.8" thickBot="1" x14ac:dyDescent="0.3">
      <c r="A26" s="96" t="s">
        <v>36</v>
      </c>
      <c r="B26" s="97"/>
      <c r="C26" s="97"/>
      <c r="D26" s="13">
        <f>$M$16/365*D25</f>
        <v>43761.27671232877</v>
      </c>
      <c r="G26" s="94" t="s">
        <v>36</v>
      </c>
      <c r="H26" s="95"/>
      <c r="I26" s="34">
        <v>43520.83</v>
      </c>
    </row>
    <row r="27" spans="1:10" ht="13.8" thickBot="1" x14ac:dyDescent="0.3">
      <c r="A27" s="72"/>
      <c r="B27" s="73"/>
      <c r="C27" s="73"/>
      <c r="D27" s="11"/>
      <c r="G27" s="72"/>
      <c r="H27" s="73"/>
      <c r="I27" s="12"/>
    </row>
    <row r="28" spans="1:10" ht="13.8" thickBot="1" x14ac:dyDescent="0.3">
      <c r="A28" s="61" t="s">
        <v>37</v>
      </c>
      <c r="B28" s="62"/>
      <c r="C28" s="62"/>
      <c r="D28" s="36">
        <f>D21+D26</f>
        <v>87763</v>
      </c>
      <c r="G28" s="63" t="s">
        <v>37</v>
      </c>
      <c r="H28" s="64"/>
      <c r="I28" s="36">
        <f>I21+I26</f>
        <v>87763</v>
      </c>
    </row>
    <row r="29" spans="1:10" ht="13.8" thickBot="1" x14ac:dyDescent="0.3">
      <c r="J29" s="2"/>
    </row>
    <row r="30" spans="1:10" ht="15" customHeight="1" thickBot="1" x14ac:dyDescent="0.3">
      <c r="A30" s="65" t="s">
        <v>38</v>
      </c>
      <c r="B30" s="66"/>
      <c r="C30" s="66"/>
      <c r="D30" s="66"/>
      <c r="E30" s="35"/>
      <c r="F30" s="32">
        <f>D28-I28</f>
        <v>0</v>
      </c>
    </row>
  </sheetData>
  <mergeCells count="22">
    <mergeCell ref="A26:C26"/>
    <mergeCell ref="G17:I17"/>
    <mergeCell ref="A17:D17"/>
    <mergeCell ref="A18:C18"/>
    <mergeCell ref="A19:C19"/>
    <mergeCell ref="A20:C20"/>
    <mergeCell ref="A30:D30"/>
    <mergeCell ref="G21:H21"/>
    <mergeCell ref="G22:H22"/>
    <mergeCell ref="G23:H23"/>
    <mergeCell ref="G24:H24"/>
    <mergeCell ref="G25:H25"/>
    <mergeCell ref="G26:H26"/>
    <mergeCell ref="G27:H27"/>
    <mergeCell ref="A27:C27"/>
    <mergeCell ref="A28:C28"/>
    <mergeCell ref="G28:H28"/>
    <mergeCell ref="A21:C21"/>
    <mergeCell ref="A22:C22"/>
    <mergeCell ref="A23:C23"/>
    <mergeCell ref="A24:C24"/>
    <mergeCell ref="A25:C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Ababeel Security</vt:lpstr>
      <vt:lpstr>290622 Supplementary Benefit 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 Jabbar</dc:creator>
  <cp:lastModifiedBy>Abdul Jabbar</cp:lastModifiedBy>
  <dcterms:created xsi:type="dcterms:W3CDTF">2022-07-05T07:18:31Z</dcterms:created>
  <dcterms:modified xsi:type="dcterms:W3CDTF">2022-07-07T08:13:11Z</dcterms:modified>
</cp:coreProperties>
</file>